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1 Daily fee" sheetId="1" state="visible" r:id="rId1"/>
    <sheet xmlns:r="http://schemas.openxmlformats.org/officeDocument/2006/relationships" name="2 Capped fee" sheetId="2" state="visible" r:id="rId2"/>
    <sheet xmlns:r="http://schemas.openxmlformats.org/officeDocument/2006/relationships" name="3 Interest" sheetId="3" state="visible" r:id="rId3"/>
    <sheet xmlns:r="http://schemas.openxmlformats.org/officeDocument/2006/relationships" name="Cheat sheet" sheetId="4" state="visible" r:id="rId4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yyyy-mm-dd"/>
    <numFmt numFmtId="165" formatCode="dd-mmm-yyyy"/>
    <numFmt numFmtId="166" formatCode="[&gt;=10000000]##\,##\,##\,##0;[&gt;=100000]##\,##\,##0;##,##0"/>
    <numFmt numFmtId="167" formatCode="[&gt;=10000000]##\,##\,##\,##0.00;[&gt;=100000]##\,##\,##0.00;##,##0.00"/>
  </numFmts>
  <fonts count="2">
    <font>
      <name val="Calibri"/>
      <family val="2"/>
      <color theme="1"/>
      <sz val="11"/>
      <scheme val="minor"/>
    </font>
    <font>
      <name val="Calibri"/>
      <b val="1"/>
    </font>
  </fonts>
  <fills count="4">
    <fill>
      <patternFill/>
    </fill>
    <fill>
      <patternFill patternType="gray125"/>
    </fill>
    <fill>
      <patternFill patternType="solid">
        <fgColor rgb="00E2EFDA"/>
      </patternFill>
    </fill>
    <fill>
      <patternFill patternType="solid">
        <fgColor rgb="00FFF2C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pivotButton="0" quotePrefix="0" xfId="0"/>
    <xf numFmtId="0" fontId="1" fillId="2" borderId="0" pivotButton="0" quotePrefix="0" xfId="0"/>
    <xf numFmtId="165" fontId="0" fillId="3" borderId="0" pivotButton="0" quotePrefix="0" xfId="0"/>
    <xf numFmtId="165" fontId="0" fillId="0" borderId="0" pivotButton="0" quotePrefix="0" xfId="0"/>
    <xf numFmtId="166" fontId="0" fillId="0" borderId="0" pivotButton="0" quotePrefix="0" xfId="0"/>
    <xf numFmtId="0" fontId="1" fillId="0" borderId="0" pivotButton="0" quotePrefix="0" xfId="0"/>
    <xf numFmtId="166" fontId="1" fillId="0" borderId="0" pivotButton="0" quotePrefix="0" xfId="0"/>
    <xf numFmtId="167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styles" Target="styles.xml" Id="rId5"/><Relationship Type="http://schemas.openxmlformats.org/officeDocument/2006/relationships/theme" Target="theme/theme1.xml" Id="rId6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B2:I6"/>
  <sheetViews>
    <sheetView workbookViewId="0">
      <selection activeCell="A1" sqref="A1"/>
    </sheetView>
  </sheetViews>
  <sheetFormatPr baseColWidth="8" defaultRowHeight="15"/>
  <cols>
    <col width="3" customWidth="1" min="1" max="1"/>
    <col width="11.42857142857143" customWidth="1" min="2" max="2"/>
    <col width="15.71428571428571" customWidth="1" min="3" max="3"/>
    <col width="11.42857142857143" customWidth="1" min="4" max="4"/>
    <col width="14.28571428571429" customWidth="1" min="5" max="5"/>
    <col width="12.85714285714286" customWidth="1" min="6" max="6"/>
    <col width="3.142857142857143" customWidth="1" min="7" max="7"/>
    <col width="7.142857142857143" customWidth="1" min="8" max="8"/>
    <col width="15.71428571428571" customWidth="1" min="9" max="9"/>
  </cols>
  <sheetData>
    <row r="2">
      <c r="B2" s="1" t="inlineStr">
        <is>
          <t>Invoice</t>
        </is>
      </c>
      <c r="C2" s="1" t="inlineStr">
        <is>
          <t>Due date</t>
        </is>
      </c>
      <c r="D2" s="1" t="inlineStr">
        <is>
          <t>Amount</t>
        </is>
      </c>
      <c r="E2" s="1" t="inlineStr">
        <is>
          <t>Days overdue</t>
        </is>
      </c>
      <c r="F2" s="1" t="inlineStr">
        <is>
          <t>Late fee</t>
        </is>
      </c>
      <c r="H2" t="inlineStr">
        <is>
          <t>As of</t>
        </is>
      </c>
      <c r="I2" s="2" t="n">
        <v>46300</v>
      </c>
    </row>
    <row r="3">
      <c r="B3" t="inlineStr">
        <is>
          <t>INV-101</t>
        </is>
      </c>
      <c r="C3" s="3" t="n">
        <v>46275</v>
      </c>
      <c r="D3" s="4" t="n">
        <v>12000</v>
      </c>
      <c r="E3" s="5">
        <f>MAX(0,$I$2-C3)</f>
        <v>25</v>
      </c>
      <c r="F3" s="6">
        <f>E3*50</f>
        <v>1250</v>
      </c>
    </row>
    <row r="4">
      <c r="B4" t="inlineStr">
        <is>
          <t>INV-102</t>
        </is>
      </c>
      <c r="C4" s="3" t="n">
        <v>46293</v>
      </c>
      <c r="D4" s="4" t="n">
        <v>8500</v>
      </c>
      <c r="E4" s="5">
        <f>MAX(0,$I$2-C4)</f>
        <v>7</v>
      </c>
      <c r="F4" s="6">
        <f>E4*50</f>
        <v>350</v>
      </c>
    </row>
    <row r="5">
      <c r="B5" t="inlineStr">
        <is>
          <t>INV-103</t>
        </is>
      </c>
      <c r="C5" s="3" t="n">
        <v>46307</v>
      </c>
      <c r="D5" s="4" t="n">
        <v>4000</v>
      </c>
      <c r="E5" s="5">
        <f>MAX(0,$I$2-C5)</f>
        <v>0</v>
      </c>
      <c r="F5" s="6">
        <f>E5*50</f>
        <v>0</v>
      </c>
    </row>
    <row r="6">
      <c r="B6" t="inlineStr">
        <is>
          <t>INV-104</t>
        </is>
      </c>
      <c r="C6" s="3" t="n">
        <v>46254</v>
      </c>
      <c r="D6" s="4" t="n">
        <v>20000</v>
      </c>
      <c r="E6" s="5">
        <f>MAX(0,$I$2-C6)</f>
        <v>46</v>
      </c>
      <c r="F6" s="6">
        <f>E6*50</f>
        <v>2300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B2:I6"/>
  <sheetViews>
    <sheetView workbookViewId="0">
      <selection activeCell="A1" sqref="A1"/>
    </sheetView>
  </sheetViews>
  <sheetFormatPr baseColWidth="8" defaultRowHeight="15"/>
  <cols>
    <col width="3" customWidth="1" min="1" max="1"/>
    <col width="11.42857142857143" customWidth="1" min="2" max="2"/>
    <col width="15.71428571428571" customWidth="1" min="3" max="3"/>
    <col width="11.42857142857143" customWidth="1" min="4" max="4"/>
    <col width="14.28571428571429" customWidth="1" min="5" max="5"/>
    <col width="12.85714285714286" customWidth="1" min="6" max="6"/>
    <col width="3.142857142857143" customWidth="1" min="7" max="7"/>
    <col width="7.142857142857143" customWidth="1" min="8" max="8"/>
    <col width="15.71428571428571" customWidth="1" min="9" max="9"/>
  </cols>
  <sheetData>
    <row r="2">
      <c r="B2" s="1" t="inlineStr">
        <is>
          <t>Invoice</t>
        </is>
      </c>
      <c r="C2" s="1" t="inlineStr">
        <is>
          <t>Due date</t>
        </is>
      </c>
      <c r="D2" s="1" t="inlineStr">
        <is>
          <t>Amount</t>
        </is>
      </c>
      <c r="E2" s="1" t="inlineStr">
        <is>
          <t>Days overdue</t>
        </is>
      </c>
      <c r="F2" s="1" t="inlineStr">
        <is>
          <t>Late fee</t>
        </is>
      </c>
      <c r="H2" t="inlineStr">
        <is>
          <t>As of</t>
        </is>
      </c>
      <c r="I2" s="2" t="n">
        <v>46300</v>
      </c>
    </row>
    <row r="3">
      <c r="B3" t="inlineStr">
        <is>
          <t>INV-101</t>
        </is>
      </c>
      <c r="C3" s="3" t="n">
        <v>46275</v>
      </c>
      <c r="D3" s="4" t="n">
        <v>12000</v>
      </c>
      <c r="E3" s="5">
        <f>MAX(0,$I$2-C3)</f>
        <v>25</v>
      </c>
      <c r="F3" s="6">
        <f>MIN(E3*50,1000)</f>
        <v>1000</v>
      </c>
    </row>
    <row r="4">
      <c r="B4" t="inlineStr">
        <is>
          <t>INV-102</t>
        </is>
      </c>
      <c r="C4" s="3" t="n">
        <v>46293</v>
      </c>
      <c r="D4" s="4" t="n">
        <v>8500</v>
      </c>
      <c r="E4" s="5">
        <f>MAX(0,$I$2-C4)</f>
        <v>7</v>
      </c>
      <c r="F4" s="6">
        <f>MIN(E4*50,1000)</f>
        <v>350</v>
      </c>
    </row>
    <row r="5">
      <c r="B5" t="inlineStr">
        <is>
          <t>INV-103</t>
        </is>
      </c>
      <c r="C5" s="3" t="n">
        <v>46307</v>
      </c>
      <c r="D5" s="4" t="n">
        <v>4000</v>
      </c>
      <c r="E5" s="5">
        <f>MAX(0,$I$2-C5)</f>
        <v>0</v>
      </c>
      <c r="F5" s="6">
        <f>MIN(E5*50,1000)</f>
        <v>0</v>
      </c>
    </row>
    <row r="6">
      <c r="B6" t="inlineStr">
        <is>
          <t>INV-104</t>
        </is>
      </c>
      <c r="C6" s="3" t="n">
        <v>46254</v>
      </c>
      <c r="D6" s="4" t="n">
        <v>20000</v>
      </c>
      <c r="E6" s="5">
        <f>MAX(0,$I$2-C6)</f>
        <v>46</v>
      </c>
      <c r="F6" s="6">
        <f>MIN(E6*50,1000)</f>
        <v>1000</v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B2:I6"/>
  <sheetViews>
    <sheetView workbookViewId="0">
      <selection activeCell="A1" sqref="A1"/>
    </sheetView>
  </sheetViews>
  <sheetFormatPr baseColWidth="8" defaultRowHeight="15"/>
  <cols>
    <col width="3" customWidth="1" min="1" max="1"/>
    <col width="11.42857142857143" customWidth="1" min="2" max="2"/>
    <col width="15.71428571428571" customWidth="1" min="3" max="3"/>
    <col width="11.42857142857143" customWidth="1" min="4" max="4"/>
    <col width="14.28571428571429" customWidth="1" min="5" max="5"/>
    <col width="12.85714285714286" customWidth="1" min="6" max="6"/>
    <col width="3.142857142857143" customWidth="1" min="7" max="7"/>
    <col width="7.142857142857143" customWidth="1" min="8" max="8"/>
    <col width="15.71428571428571" customWidth="1" min="9" max="9"/>
  </cols>
  <sheetData>
    <row r="2">
      <c r="B2" s="1" t="inlineStr">
        <is>
          <t>Invoice</t>
        </is>
      </c>
      <c r="C2" s="1" t="inlineStr">
        <is>
          <t>Due date</t>
        </is>
      </c>
      <c r="D2" s="1" t="inlineStr">
        <is>
          <t>Amount</t>
        </is>
      </c>
      <c r="E2" s="1" t="inlineStr">
        <is>
          <t>Days overdue</t>
        </is>
      </c>
      <c r="F2" s="1" t="inlineStr">
        <is>
          <t>Interest</t>
        </is>
      </c>
      <c r="H2" t="inlineStr">
        <is>
          <t>As of</t>
        </is>
      </c>
      <c r="I2" s="2" t="n">
        <v>46300</v>
      </c>
    </row>
    <row r="3">
      <c r="B3" t="inlineStr">
        <is>
          <t>INV-101</t>
        </is>
      </c>
      <c r="C3" s="3" t="n">
        <v>46275</v>
      </c>
      <c r="D3" s="4" t="n">
        <v>12000</v>
      </c>
      <c r="E3" s="5">
        <f>MAX(0,$I$2-C3)</f>
        <v>25</v>
      </c>
      <c r="F3" s="7">
        <f>D3*18%*E3/365</f>
        <v>147.94520547945206</v>
      </c>
    </row>
    <row r="4">
      <c r="B4" t="inlineStr">
        <is>
          <t>INV-102</t>
        </is>
      </c>
      <c r="C4" s="3" t="n">
        <v>46293</v>
      </c>
      <c r="D4" s="4" t="n">
        <v>8500</v>
      </c>
      <c r="E4" s="5">
        <f>MAX(0,$I$2-C4)</f>
        <v>7</v>
      </c>
      <c r="F4" s="7">
        <f>D4*18%*E4/365</f>
        <v>29.34246575342466</v>
      </c>
    </row>
    <row r="5">
      <c r="B5" t="inlineStr">
        <is>
          <t>INV-103</t>
        </is>
      </c>
      <c r="C5" s="3" t="n">
        <v>46307</v>
      </c>
      <c r="D5" s="4" t="n">
        <v>4000</v>
      </c>
      <c r="E5" s="5">
        <f>MAX(0,$I$2-C5)</f>
        <v>0</v>
      </c>
      <c r="F5" s="7">
        <f>D5*18%*E5/365</f>
        <v>0</v>
      </c>
    </row>
    <row r="6">
      <c r="B6" t="inlineStr">
        <is>
          <t>INV-104</t>
        </is>
      </c>
      <c r="C6" s="3" t="n">
        <v>46254</v>
      </c>
      <c r="D6" s="4" t="n">
        <v>20000</v>
      </c>
      <c r="E6" s="5">
        <f>MAX(0,$I$2-C6)</f>
        <v>46</v>
      </c>
      <c r="F6" s="7">
        <f>D6*18%*E6/365</f>
        <v>453.6986301369863</v>
      </c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B2:K6"/>
  <sheetViews>
    <sheetView workbookViewId="0">
      <selection activeCell="A1" sqref="A1"/>
    </sheetView>
  </sheetViews>
  <sheetFormatPr baseColWidth="8" defaultRowHeight="15"/>
  <cols>
    <col width="3" customWidth="1" min="1" max="1"/>
    <col width="11.42857142857143" customWidth="1" min="2" max="2"/>
    <col width="15.71428571428571" customWidth="1" min="3" max="3"/>
    <col width="11.42857142857143" customWidth="1" min="4" max="4"/>
    <col width="14.28571428571429" customWidth="1" min="5" max="5"/>
    <col width="12.85714285714286" customWidth="1" min="6" max="6"/>
    <col width="3.142857142857143" customWidth="1" min="7" max="7"/>
    <col width="7.142857142857143" customWidth="1" min="8" max="8"/>
    <col width="15.71428571428571" customWidth="1" min="9" max="9"/>
    <col width="46" customWidth="1" min="10" max="10"/>
    <col width="12" customWidth="1" min="11" max="11"/>
  </cols>
  <sheetData>
    <row r="2">
      <c r="B2" t="inlineStr">
        <is>
          <t>Invoice</t>
        </is>
      </c>
      <c r="C2" t="inlineStr">
        <is>
          <t>Due date</t>
        </is>
      </c>
      <c r="D2" t="inlineStr">
        <is>
          <t>Amount</t>
        </is>
      </c>
      <c r="E2" t="inlineStr">
        <is>
          <t>Days overdue</t>
        </is>
      </c>
      <c r="F2" t="inlineStr">
        <is>
          <t>Late fee</t>
        </is>
      </c>
      <c r="H2" t="inlineStr">
        <is>
          <t>As of</t>
        </is>
      </c>
      <c r="I2" s="3" t="n">
        <v>46300</v>
      </c>
      <c r="J2" s="5" t="inlineStr">
        <is>
          <t>Formula</t>
        </is>
      </c>
      <c r="K2" s="5" t="inlineStr">
        <is>
          <t>Result</t>
        </is>
      </c>
    </row>
    <row r="3">
      <c r="B3" t="inlineStr">
        <is>
          <t>INV-101</t>
        </is>
      </c>
      <c r="C3" s="3" t="n">
        <v>46275</v>
      </c>
      <c r="D3" t="n">
        <v>12000</v>
      </c>
      <c r="J3" t="inlineStr">
        <is>
          <t>MAX(0,DATE(2026,10,5)-DATE(2026,9,10))</t>
        </is>
      </c>
      <c r="K3">
        <f>MAX(0,DATE(2026,10,5)-DATE(2026,9,10))</f>
        <v>25</v>
      </c>
    </row>
    <row r="4">
      <c r="B4" t="inlineStr">
        <is>
          <t>INV-102</t>
        </is>
      </c>
      <c r="C4" s="3" t="n">
        <v>46293</v>
      </c>
      <c r="D4" t="n">
        <v>8500</v>
      </c>
      <c r="J4" t="inlineStr">
        <is>
          <t>MAX(0,DATE(2026,10,5)-DATE(2026,10,12))</t>
        </is>
      </c>
      <c r="K4">
        <f>MAX(0,DATE(2026,10,5)-DATE(2026,10,12))</f>
        <v>0</v>
      </c>
    </row>
    <row r="5">
      <c r="B5" t="inlineStr">
        <is>
          <t>INV-103</t>
        </is>
      </c>
      <c r="C5" s="3" t="n">
        <v>46307</v>
      </c>
      <c r="D5" t="n">
        <v>4000</v>
      </c>
      <c r="J5" t="inlineStr">
        <is>
          <t>MIN(46*50,1000)</t>
        </is>
      </c>
      <c r="K5">
        <f>MIN(46*50,1000)</f>
        <v>1000</v>
      </c>
    </row>
    <row r="6">
      <c r="B6" t="inlineStr">
        <is>
          <t>INV-104</t>
        </is>
      </c>
      <c r="C6" s="3" t="n">
        <v>46254</v>
      </c>
      <c r="D6" t="n">
        <v>20000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2026-10-05T06:56:16Z</dcterms:created>
  <dcterms:modified xmlns:dcterms="http://purl.org/dc/terms/" xmlns:xsi="http://www.w3.org/2001/XMLSchema-instance" xsi:type="dcterms:W3CDTF">2026-10-05T06:56:16Z</dcterms:modified>
</cp:coreProperties>
</file>